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INDIRA BURBANO MONTENEGRO 2020\CAM2021\PLAN ANTICORRUPCIÓN\RENDICIÓN DE CUENTAS\"/>
    </mc:Choice>
  </mc:AlternateContent>
  <bookViews>
    <workbookView xWindow="0" yWindow="0" windowWidth="20490" windowHeight="8940"/>
  </bookViews>
  <sheets>
    <sheet name="SEGUIMIENTO PGAR" sheetId="1" r:id="rId1"/>
  </sheets>
  <definedNames>
    <definedName name="_xlnm.Print_Area" localSheetId="0">'SEGUIMIENTO PGAR'!$A$2:$J$81</definedName>
    <definedName name="_xlnm.Print_Titles" localSheetId="0">'SEGUIMIENTO PGAR'!$2:$2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62" i="1"/>
  <c r="F61" i="1" l="1"/>
  <c r="F62" i="1"/>
  <c r="F41" i="1" l="1"/>
</calcChain>
</file>

<file path=xl/sharedStrings.xml><?xml version="1.0" encoding="utf-8"?>
<sst xmlns="http://schemas.openxmlformats.org/spreadsheetml/2006/main" count="253" uniqueCount="214">
  <si>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</si>
  <si>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</si>
  <si>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</si>
  <si>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</si>
  <si>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</si>
  <si>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</si>
  <si>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</si>
  <si>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</si>
  <si>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Asesoría y asistencia técnica a los 37 municpios en los procesos de revisión y ajustes de sus planes de ordenamiento territorial y en la formulación de planes parciales</t>
  </si>
  <si>
    <t>Asesoría y asistencia técnica a los 37 municipios en los procesos de revisión y ajustes y monitoreo de los planes de gestión integral de residuos sólidos, planes de saneamiento y manejo de vertimientos, planes maestros de acueducto y alcantarillado</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</si>
  <si>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</si>
  <si>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</si>
  <si>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</si>
  <si>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</si>
  <si>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</si>
  <si>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</si>
  <si>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</si>
  <si>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</si>
  <si>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</si>
  <si>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</si>
  <si>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</si>
  <si>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</si>
  <si>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</si>
  <si>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</si>
  <si>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</si>
  <si>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</si>
  <si>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</si>
  <si>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</si>
  <si>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</si>
  <si>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</si>
  <si>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</si>
  <si>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</si>
  <si>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</si>
  <si>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</si>
  <si>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</si>
  <si>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</si>
  <si>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</si>
  <si>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</si>
  <si>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</si>
  <si>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</si>
  <si>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</si>
  <si>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Número de municipios asesorados en la revisón, ajuste y monitoreo de PGIRS, PSMV y PMAA</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</si>
  <si>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</si>
  <si>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</si>
  <si>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</si>
  <si>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</si>
  <si>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</si>
  <si>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</si>
  <si>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Número de contravenciones ambientales atendidas</t>
  </si>
  <si>
    <t>Indice de Desempeño Institucional</t>
  </si>
  <si>
    <t>Indice de Transparencia</t>
  </si>
  <si>
    <t>Estrategia implementada</t>
  </si>
  <si>
    <t>No. PRAES implementados</t>
  </si>
  <si>
    <t>No. Eventos realizados</t>
  </si>
  <si>
    <t xml:space="preserve">No. Publicaciones </t>
  </si>
  <si>
    <t>No. PROCEDA en ejecución</t>
  </si>
  <si>
    <t>No.  municipios asesorados por la CAM en formulación de planes de prevención y mitigación de desastres naturales</t>
  </si>
  <si>
    <t>No. municipios con estudios de amenaza, vulnerabilidad y riesgo por fenómenos de amenazas naturales</t>
  </si>
  <si>
    <t>No. obras construidas para la prevención y mitigación de riesgos</t>
  </si>
  <si>
    <t>No. municipios asesorados para la revisión y ajuste de sus POT</t>
  </si>
  <si>
    <t>No. estudios elaborados</t>
  </si>
  <si>
    <t>No. resguardos indígenas con sus POT revisados y ajustados</t>
  </si>
  <si>
    <t>No. resguardos indígenas con sus planes de manejo ambiental articulados con sus planes de vida</t>
  </si>
  <si>
    <t>No. resguardos indígenas que han implementado los planes de manejo ambiental de sus resguardos</t>
  </si>
  <si>
    <t>No. concesiones de agua otorgadas</t>
  </si>
  <si>
    <t>No. corrientes con reglamentación actualizada</t>
  </si>
  <si>
    <t>No. concesiones de agua con seguimiento</t>
  </si>
  <si>
    <t>No.  municipios con base catastral actualizada</t>
  </si>
  <si>
    <t>No. establecimientos educativos con cátedra ambiental implementada</t>
  </si>
  <si>
    <t>No. municipios</t>
  </si>
  <si>
    <t>No. organizaciones apoyadas</t>
  </si>
  <si>
    <t>No. hectáreas con planes de manejo en implementación</t>
  </si>
  <si>
    <t>No. hectáreas de áreas protegidas declaradas en jurisdicción de la Corporación</t>
  </si>
  <si>
    <t>No. reservas de la sociedad civil legalizadas</t>
  </si>
  <si>
    <t>No. COLAP en operación</t>
  </si>
  <si>
    <t>No. Estudios de caracterización y manejo de páramos, humedales y zonas secas</t>
  </si>
  <si>
    <t>No. Especies de flora y fauna amenazadas con planes de conservación en ejecución</t>
  </si>
  <si>
    <t>No. Has.  ecosistemas estratégicos (Páramos) con planes de manejo u ordenación en ejecución</t>
  </si>
  <si>
    <t>No. Has.  ecosistemas estratégicos (Humedales) con planes de manejo u ordenación en ejecución</t>
  </si>
  <si>
    <t>No. Has.  ecosistemas estratégicos (Zonas Secas) con planes de manejo u ordenación en ejecución</t>
  </si>
  <si>
    <t>No.  proyectos para mitigación de los efectos de cambio climático formulados e implementados</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</si>
  <si>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</si>
  <si>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</si>
  <si>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</si>
  <si>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</si>
  <si>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</si>
  <si>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</si>
  <si>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</si>
  <si>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No. Sistemas de descontaminación en operación</t>
  </si>
  <si>
    <t>Programa establecido</t>
  </si>
  <si>
    <t>No. Hectáreas adquiridas</t>
  </si>
  <si>
    <t>Establecimiento y mantenimiento de plantaciones forestales protectoras</t>
  </si>
  <si>
    <t>No. Has reforestadas para la protección de cuencas abastecedoras</t>
  </si>
  <si>
    <t>No. Hectareas revegetalizadas naturalmente para la protección de cuencas abastecedoras</t>
  </si>
  <si>
    <t>Apoyo al establecimiento de plantaciones forestales comerciales</t>
  </si>
  <si>
    <t>No. Has. Plantaciones forestales comerciales establecidas</t>
  </si>
  <si>
    <t>No. municipios con procesos de pagos por servicios ambientales implementados</t>
  </si>
  <si>
    <t>Administración y manejo de áreas adquiridas para la protección del recurso hídrico</t>
  </si>
  <si>
    <t>No. Has adquiridas para la protección del recurso hídrico administradas adecuadamente</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</si>
  <si>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</si>
  <si>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</si>
  <si>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</si>
  <si>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No. minas con planes de manejo formulados y en implementación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</si>
  <si>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</si>
  <si>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</si>
  <si>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 xml:space="preserve">No. Iniciativas apoyadas </t>
  </si>
  <si>
    <t>No. Iniciativas con planes de negocios en ejecución</t>
  </si>
  <si>
    <t xml:space="preserve"> </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</si>
  <si>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</si>
  <si>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</si>
  <si>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</si>
  <si>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</si>
  <si>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</si>
  <si>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</si>
  <si>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</si>
  <si>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</si>
  <si>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</si>
  <si>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</si>
  <si>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</si>
  <si>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</si>
  <si>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</si>
  <si>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</si>
  <si>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</si>
  <si>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</si>
  <si>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Apoyo a iniciativa de mercados verdes y biocomercio con la formulación e implementaicón de sus planes de negocios</t>
  </si>
  <si>
    <t>&gt;=85</t>
  </si>
  <si>
    <t>ND</t>
  </si>
  <si>
    <t>No. Estaciones en operación</t>
  </si>
  <si>
    <t>No. municipios con estudios de diseños de obras para la prevención y mitigación de riesgos y amenazas naturales</t>
  </si>
  <si>
    <t>Mipymes y empresas vinculadas a mercados verdes (uso y aprovechamiento sostenible de la biodiversidad, ecoproductos industriales y ecoturismo) acompañados por la Corporación</t>
  </si>
  <si>
    <t>No. municipios y ETIS con inclusión del riesgo en sus POT a partir de los determinantes ambientales generados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</si>
  <si>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</si>
  <si>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</si>
  <si>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No. Hectáreas de áreas protegidas con estudios para su declaratoria como área protegida</t>
  </si>
  <si>
    <t>No. has. de reservas naturales de la sociedad civil apoyadas en el proceso de caracterización, registro y/o gestión</t>
  </si>
  <si>
    <t>No de áreas naturales protegidas con evaluación ecológica y/o investigación en biodiversidad y ecosistemas</t>
  </si>
  <si>
    <t>Firma de agendas para la producción más limpia en los  sectores productivos que generan impactos ambientales negativos</t>
  </si>
  <si>
    <t>Fortalecimiento del Conocimiento del Riesgo - Desarrollo de estudios de AVR (amenaza, vulnerabilidad y riesgo) en sitios críticos. (Estudios)</t>
  </si>
  <si>
    <t>Realizar un estudio de priorización de áreas urbanas, centros poblados y zonas rurales específicas donde se deben adelantar estudios de amenaza, vulnerabilidad y riesgo</t>
  </si>
  <si>
    <t>Seguimiento a generadores de residuos o desechos peligrosos en la jurisdicción (%)</t>
  </si>
  <si>
    <t xml:space="preserve"> 2012-2015</t>
  </si>
  <si>
    <t>Estudio</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</si>
  <si>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</si>
  <si>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</si>
  <si>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</si>
  <si>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</si>
  <si>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</si>
  <si>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</si>
  <si>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</si>
  <si>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 xml:space="preserve">No se ha elaborado un estudio de priorización de áreas urbanas, centros poblados y zonas rurales específicas donde se deban adelantar estudios de AVR. Se ha dado prioridad a AVR de zonas urbanas de los municipios, porque albergan el mayor número de habitantes. </t>
  </si>
  <si>
    <t>Los resguardos indígenas no formulan POT sino planes de vida.</t>
  </si>
  <si>
    <t>No depende exclusivamente de la CAM, por estar formulada la meta como instancia departamental.</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</si>
  <si>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</si>
  <si>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</si>
  <si>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</si>
  <si>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</si>
  <si>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Corresponde a la administración de los 6 PNR y 4 DRMI declarados por la Corporación. </t>
  </si>
  <si>
    <t>Se elaboró y adoptó mediante Acuerdo No. 010 de 2018 el Plan de Ordenación Forestal del Huila.</t>
  </si>
  <si>
    <t>Elaboración e implementación de estudios REDD (Reducción de emisiones por deforestación y degradación) para la adaptación y mitigación al cambio climático, reducción de emisión de CO2 y de Mecanismo de Desarrollo Limpio (MDL)</t>
  </si>
  <si>
    <t>22 municipios cuentan con sistemas de tratamiento de aguas residuales en sus cascos urbanos.</t>
  </si>
  <si>
    <t>Ejercicio piloto en implementación en cuenca del río Las Ceibas.</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</si>
  <si>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</si>
  <si>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</si>
  <si>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Asesoría, asistencia técnica y acompañamiento socio empresarial.</t>
  </si>
  <si>
    <t>Negocios verdes verificados.</t>
  </si>
  <si>
    <t>Empresas vinculadas al programa Negocios Verdes.</t>
  </si>
  <si>
    <t>No. de ecosistemas compartidos planificados y gestionados con la participación de la Corporación. (SIRAP Macizo, CEERCCO, Ecorregión Valle seco del Magdalena)</t>
  </si>
  <si>
    <t>Aunque las plantas de biorgánicos del centro y occidente están cerradas, los municipios disponen adecuadamente los residuos sólidos de sus cabeceras en los rellenos sanitarios Los Ángeles en Neiva y La Esperanza en Florencia y en Biorgánicos del Sur.</t>
  </si>
  <si>
    <t>La Corporación realizó seguimiento a la formulación y ejecución de PGIRS, PSMV y PMAA, conforme a sus competencias.</t>
  </si>
  <si>
    <t>No se hizo medición  por parte de Transparencia por Colombia.</t>
  </si>
  <si>
    <t>Registradas en RUNAP</t>
  </si>
  <si>
    <t>Avance en fase de aprestamiento para la formulación del POMCA del río Yaguará y PMA de La Yaguilga</t>
  </si>
  <si>
    <t>Se cuenta con 3 estaciones en el municipio de Neiva.</t>
  </si>
  <si>
    <t>12 POT actualizados, 5 concertados con la CAM pendientes de adopción, 1 presentado a la CAM con concepto técnico favorable, 1 en revisión por parte de la CAM, 6 devueltos para ajustes, 12 no han presentado documentos a la CAM.</t>
  </si>
  <si>
    <t>Avance del 40% es estudios AVR de Gigante, Hobo, Oporapa, Paicol y El Pital.</t>
  </si>
  <si>
    <t>Asistencia técnica a través de su participación en Consejos Municipales para la Gestión del Riesgo de Desastres.</t>
  </si>
  <si>
    <t>12 POT actualizados.</t>
  </si>
  <si>
    <t xml:space="preserve">De las 37 cabeceras municipales del departamento, 26 municipios cuentan con aprobación de  PSMV por parte de la Corporación,  a los cuales se les realizó su respectivo seguimiento. Gigante, Suaza, Tarqui, Timaná, La Argentina, Paicol y Nátaga no son objeto de seguimiento de los PSMV, ya que cuentan con permiso de vertimiento de las Plantas de Tratamiento de Aguas Residuales – PTAR; para estos casos se realiza seguimiento al permiso de vertimiento de manera conjunta con la evaluación del funcionamiento de los sistemas de tratamiento.  4 municipios no cuentan con PSMV vigentes o permiso de vertimientos.
</t>
  </si>
  <si>
    <t>Se suscribió contrato de consultoría No. 199 de 2020 con el Consorcio PORH CAM 2020 cuyo objeto es: “realizar el estudio de formulación del Plan de Ordenamiento del Recurso Hídrico – PORH y la Reglamentación de los usos y aprovechamiento de las aguas de la corriente Tune, La Guagua y sus principales tributarios, jurisdicción del municipio de Palermo, en el departamento del Huila. Avance del 20% .</t>
  </si>
  <si>
    <t xml:space="preserve">Atendidas con visita de verificación de la infracción ambiental. </t>
  </si>
  <si>
    <t>Índice de evaluación de desempeño institucional 2019,  IEDI, medición efectuada por el MADS. La mejor del país.</t>
  </si>
  <si>
    <t>No se realizó medición en 2020 por parte del DANE.</t>
  </si>
  <si>
    <t>Corresponde al número de PRAES ganadores. Participaron 65.</t>
  </si>
  <si>
    <t>Boletines informativos.</t>
  </si>
  <si>
    <t>36 ha reforestadas y mantenimiento de 80 ha.</t>
  </si>
  <si>
    <t xml:space="preserve">Contando solamente talleres PRAE y PROCEDA. 
Celebración de fechas ambientales: 10
Concursos: 8
Encuentros: 2
Festivales: 1
Actividades de capacitación: 136
Programa de Radio  USCO: 6
Asistencia técnica Jóvenes de ambiente: 27 
Creación  y fortalecimiento de CIDEAS - Municipales: 18 
</t>
  </si>
  <si>
    <t>Asesoría y apoyo en la formulación de PROCEDAS</t>
  </si>
  <si>
    <t>SIRAP M: compra predios San Agustin (1.058,692 has)
CEERCCO: reuniones de articulación
VALLE SECO: acompañamiento comunitario</t>
  </si>
  <si>
    <t>Corresponde al área declarada como DRMI La Tatacoa, con jurisdicción en los municipios de Villavieja y Baraya.</t>
  </si>
  <si>
    <t>Visitas en campo para verificar el estado del predio, hacer levantamiento topográfico y zonificación predial, recolección de documentación, construcción de reseña histórica y, remisión de soportes a PNN (solo se enviaron 26 predios que completaron requisitos necesarios)</t>
  </si>
  <si>
    <t xml:space="preserve">108 humedales caracterizados por el equipo técnico AP y profesionales humedales; trabajo de identificación cartografíca de 818 humedales; documento “identificación de tensionantes y, de bienes y servicios ambientales para los humedales Guaitipán en el municipio de Pitalito, La Voltezuela en el municipio de Garzón, Los Colores en el municipio de Neiva y La Vega en el municipio de La Argentina”, base para aplicación de método de valoración económica ambiental. </t>
  </si>
  <si>
    <t xml:space="preserve">Se actualizó el plan de conservación del roble negro, así como se avanzó en la operatividad del Plan de Conservacion de Especies Amenazadas (PCEA) del departamento que incluye especies priorizadas de acuerdo a criterios bioecologicos, quedando 15 especies como amenazadas prioritaras, incluidas en el plan: Danta de montaña, Oso andino, Tortuga de río, Cóndor andino, Perico orejiamarillo, Águila crestada, Nutria, Jaguar, Colibrí cabecicastaño , Chirriador, Caimán aguja, Churuco, Oso palmero, Tingua, y Cacique candela, a través de monitoreo comunitario </t>
  </si>
  <si>
    <t>Se indica este  % de cumplimiento con relación a la verificación del avance de las actividades que se cumplieron en desarrollo del Plan Operativo de la vigencia  a través del seguimiento a las agendas de los sectores  Cafetero, Cacaotero, Ganadero, Piscicola y Porcicola</t>
  </si>
  <si>
    <t xml:space="preserve">Dentro de  los estudios de amenaza, vulnerabilidad y riesgo - AVR se definen las obras para la prevención y mitigación de riesgos y amenazas naturales para gestión de cada municipio en su implementacion. </t>
  </si>
  <si>
    <t>En la vigencia 2020 no se estableció meta para este indicador. No obstante, para los años 2021, 2022 y 2023 se tiene previsto implementar  6  obras y/o actividades de reducción de riesgo por amenaza natural.</t>
  </si>
  <si>
    <t xml:space="preserve">N/A </t>
  </si>
  <si>
    <t xml:space="preserve">Visitas de seguimiento y control a establecimientos generadores de residuos peligrosos </t>
  </si>
  <si>
    <t>Cumplimiento del el 98,75% de la meta programada.</t>
  </si>
  <si>
    <t>OBSERVACIONES RESPECTO AL AVANCE DE 2020</t>
  </si>
  <si>
    <t>AVANCE CUMPLIMIENTO DEL PGAR 2011-2020 A PARTIR DE LA EJECUCION DE LOS PLANES DE ACCIÓN DE LA CAM</t>
  </si>
  <si>
    <t xml:space="preserve">% AVANCE CONSOLIDADO   </t>
  </si>
  <si>
    <t>Asesoría y asistencia técnica especializada a entes territoriales y/o consejos territoriales de gestión del riesgo de desastres, en identificación, caracterización y análisis de escenarios de riesgo por amenaza natural, actualización e implementación de planes de gestión de riesgo de desastres municipales, incluido incendios por cobertura vegetal.  Participación en 14 sesiones del CDGRD y en 447 sesiones de los CMGRD en 21 municipios. 2 capacitaciones dirigidas a los integrantes de los 37 CMGRD (1 presencial y 1 virtual) Temas: El rol de las CAR ́s en la Gestión del Riesgo de Desastres ; y conversatorio virtual, “Conversar Para Conservar, LA REDUCCIÓN DEL RIESGO DE DESASTRES”, para un total de 75 personas capacitadas.</t>
  </si>
  <si>
    <t>Se cuenta con determinantes ambientales, no fueron adoptados mediante resolución.</t>
  </si>
  <si>
    <t>Determinantes ambientales formulados, adoptados mediante resolución y divulgados</t>
  </si>
  <si>
    <t>Corresponde a las concesiones vigentes. En 2020 se otorgaron 284 PCA : 259 superficiales y 25 subterraneas.</t>
  </si>
  <si>
    <t>Se brinda apoyo a todos los municipios. Se suscribieron convenio con las alcaldías de Pitalito para la ejecución del POMCA del río Guarapas y con los municipios de  Algeciras, Yaguará y San Agustín para compra de predios.</t>
  </si>
  <si>
    <t>No se contempla meta en el plan de acción 2020-2023.</t>
  </si>
  <si>
    <t>Se está avanzando en caracterización rápida de biodiversidad en DRMI Serranía de Peñas Blancas y PNR El Dorado, así como en el corredor de conectividad PNR Siberia - Ceibas y el Páramo de Las Oseras.</t>
  </si>
  <si>
    <t>Corresponde al área de 6 complejos de páramos con jurisdicción en el departamento, sobre los cuales se ejecutan acciones de manejo integral.</t>
  </si>
  <si>
    <t>Corresponde al No. de humedales con PMA adoptado, en proceso de ejecución de acciones estratégicas.</t>
  </si>
  <si>
    <t>En 2020 se formularon proyectos que se espera concretar en la vigencia 2021.</t>
  </si>
  <si>
    <t>Como tal no se ha establecido un programa, sino que se han venido formulando los Planes de Ordenación del Recurso Hídrico (10 PORH en el cuatrienio anterior). En ejecución acutalización del estudio de priorización.</t>
  </si>
  <si>
    <t>En cooperación con entes territoriales</t>
  </si>
  <si>
    <t xml:space="preserve">Se realizó apoyo a los procesos de reconversión a sistemas de producción sostenible en sistemas agroforestales en cacao y café, silvapastoriles en ganaderos, adecuación de las unidades productivas porcicolas para el manejo y control de olores.  Tambien se apoyó a la reforestación de las microcuenas aledañas al Embalse de Betania al sector piscícola.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</si>
</sst>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theme="1"/>
      <name val="Arial Narrow"/>
      <family val="2"/>
    </font>
    <font>
      <sz val="9"/>
      <name val="Arial"/>
      <family val="2"/>
    </font>
    <font>
      <b/>
      <sz val="9"/>
      <name val="Arial"/>
      <family val="2"/>
    </font>
    <font>
      <b/>
      <sz val="12"/>
      <color theme="1"/>
      <name val="Arial Narrow"/>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26">
    <xf numFmtId="0" fontId="0" fillId="0" borderId="0" xfId="0"/>
    <xf numFmtId="0" fontId="1" fillId="0" borderId="0" xfId="0" applyFont="1" applyAlignment="1">
      <alignment horizontal="justify"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justify" vertical="center" wrapText="1"/>
    </xf>
    <xf numFmtId="0" fontId="2" fillId="2" borderId="1" xfId="0" applyFont="1" applyFill="1" applyBorder="1" applyAlignment="1">
      <alignment horizontal="left" vertical="center" wrapText="1"/>
    </xf>
    <xf numFmtId="3" fontId="2" fillId="2" borderId="3"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9" fontId="1" fillId="2" borderId="0" xfId="0" applyNumberFormat="1" applyFont="1" applyFill="1" applyAlignment="1">
      <alignment horizontal="justify" vertical="center" wrapText="1"/>
    </xf>
    <xf numFmtId="3" fontId="2"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9" fontId="2" fillId="2" borderId="5"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9" fontId="2" fillId="2" borderId="5" xfId="1" applyFont="1" applyFill="1" applyBorder="1" applyAlignment="1">
      <alignment horizontal="center" vertical="center" wrapText="1"/>
    </xf>
    <xf numFmtId="9" fontId="2" fillId="2" borderId="6" xfId="1" applyFont="1" applyFill="1" applyBorder="1" applyAlignment="1">
      <alignment horizontal="center" vertical="center" wrapText="1"/>
    </xf>
    <xf numFmtId="9" fontId="2" fillId="2" borderId="7"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topLeftCell="C1" zoomScaleNormal="100" workbookViewId="0">
      <selection activeCell="J79" sqref="J79"/>
    </sheetView>
  </sheetViews>
  <sheetFormatPr baseColWidth="10" defaultRowHeight="13.5" x14ac:dyDescent="0.25"/>
  <cols>
    <col min="1" max="1" width="17.42578125" style="1" customWidth="1"/>
    <col min="2" max="2" width="33.140625" style="1" customWidth="1"/>
    <col min="3" max="3" width="31" style="1" customWidth="1"/>
    <col min="4" max="4" width="12.5703125" style="1" customWidth="1"/>
    <col min="5" max="5" width="7.42578125" style="1" bestFit="1" customWidth="1"/>
    <col min="6" max="6" width="10" style="1" customWidth="1"/>
    <col min="7" max="8" width="12.42578125" style="1" customWidth="1"/>
    <col min="9" max="9" width="20.42578125" style="1" customWidth="1"/>
    <col min="10" max="10" width="50" style="1" customWidth="1"/>
    <col min="11" max="16384" width="11.42578125" style="1"/>
  </cols>
  <sheetData>
    <row r="1" spans="1:12" ht="21" customHeight="1" x14ac:dyDescent="0.25">
      <c r="A1" s="9" t="s">
        <v>199</v>
      </c>
      <c r="B1" s="9"/>
      <c r="C1" s="9"/>
      <c r="D1" s="9"/>
      <c r="E1" s="9"/>
      <c r="F1" s="9"/>
      <c r="G1" s="9"/>
      <c r="H1" s="9"/>
      <c r="I1" s="9"/>
      <c r="J1" s="9"/>
    </row>
    <row r="2" spans="1:12" ht="24" x14ac:dyDescent="0.25">
      <c r="A2" s="4" t="s">
        <v>0</v>
      </c>
      <c r="B2" s="4" t="s">
        <v>1</v>
      </c>
      <c r="C2" s="4" t="s">
        <v>40</v>
      </c>
      <c r="D2" s="4" t="s">
        <v>142</v>
      </c>
      <c r="E2" s="4">
        <v>2011</v>
      </c>
      <c r="F2" s="4" t="s">
        <v>140</v>
      </c>
      <c r="G2" s="4" t="s">
        <v>145</v>
      </c>
      <c r="H2" s="5">
        <v>2020</v>
      </c>
      <c r="I2" s="5" t="s">
        <v>200</v>
      </c>
      <c r="J2" s="5" t="s">
        <v>198</v>
      </c>
      <c r="L2" s="1" t="s">
        <v>107</v>
      </c>
    </row>
    <row r="3" spans="1:12" ht="13.5" customHeight="1" x14ac:dyDescent="0.25">
      <c r="A3" s="6" t="s">
        <v>108</v>
      </c>
      <c r="B3" s="7"/>
      <c r="C3" s="7"/>
      <c r="D3" s="7"/>
      <c r="E3" s="7"/>
      <c r="F3" s="7"/>
      <c r="G3" s="7"/>
      <c r="H3" s="7"/>
      <c r="I3" s="7"/>
      <c r="J3" s="8"/>
    </row>
    <row r="4" spans="1:12" s="11" customFormat="1" ht="84.75" customHeight="1" x14ac:dyDescent="0.25">
      <c r="A4" s="10" t="s">
        <v>2</v>
      </c>
      <c r="B4" s="3" t="s">
        <v>3</v>
      </c>
      <c r="C4" s="3" t="s">
        <v>130</v>
      </c>
      <c r="D4" s="2">
        <v>54</v>
      </c>
      <c r="E4" s="2">
        <v>12</v>
      </c>
      <c r="F4" s="2">
        <v>37</v>
      </c>
      <c r="G4" s="2">
        <v>22</v>
      </c>
      <c r="H4" s="2">
        <v>12</v>
      </c>
      <c r="I4" s="20">
        <v>0.55000000000000004</v>
      </c>
      <c r="J4" s="3" t="s">
        <v>176</v>
      </c>
    </row>
    <row r="5" spans="1:12" s="11" customFormat="1" ht="48" x14ac:dyDescent="0.25">
      <c r="A5" s="10"/>
      <c r="B5" s="3" t="s">
        <v>4</v>
      </c>
      <c r="C5" s="3" t="s">
        <v>56</v>
      </c>
      <c r="D5" s="2">
        <v>37</v>
      </c>
      <c r="E5" s="2">
        <v>28</v>
      </c>
      <c r="F5" s="2">
        <v>37</v>
      </c>
      <c r="G5" s="2">
        <v>37</v>
      </c>
      <c r="H5" s="2">
        <v>21</v>
      </c>
      <c r="I5" s="21"/>
      <c r="J5" s="3" t="s">
        <v>175</v>
      </c>
    </row>
    <row r="6" spans="1:12" s="11" customFormat="1" ht="45.75" customHeight="1" x14ac:dyDescent="0.25">
      <c r="A6" s="10"/>
      <c r="B6" s="12" t="s">
        <v>5</v>
      </c>
      <c r="C6" s="3" t="s">
        <v>57</v>
      </c>
      <c r="D6" s="2">
        <v>37</v>
      </c>
      <c r="E6" s="2">
        <v>0</v>
      </c>
      <c r="F6" s="2">
        <v>2</v>
      </c>
      <c r="G6" s="2">
        <v>14</v>
      </c>
      <c r="H6" s="2">
        <v>5</v>
      </c>
      <c r="I6" s="21"/>
      <c r="J6" s="3" t="s">
        <v>174</v>
      </c>
    </row>
    <row r="7" spans="1:12" s="11" customFormat="1" ht="184.5" customHeight="1" x14ac:dyDescent="0.25">
      <c r="A7" s="10"/>
      <c r="B7" s="12"/>
      <c r="C7" s="3" t="s">
        <v>137</v>
      </c>
      <c r="D7" s="2" t="s">
        <v>126</v>
      </c>
      <c r="E7" s="2" t="s">
        <v>126</v>
      </c>
      <c r="F7" s="2">
        <v>12</v>
      </c>
      <c r="G7" s="2">
        <v>16</v>
      </c>
      <c r="H7" s="2">
        <v>37</v>
      </c>
      <c r="I7" s="21"/>
      <c r="J7" s="3" t="s">
        <v>201</v>
      </c>
    </row>
    <row r="8" spans="1:12" s="11" customFormat="1" ht="84" customHeight="1" x14ac:dyDescent="0.25">
      <c r="A8" s="10"/>
      <c r="B8" s="3" t="s">
        <v>6</v>
      </c>
      <c r="C8" s="3" t="s">
        <v>128</v>
      </c>
      <c r="D8" s="2">
        <v>37</v>
      </c>
      <c r="E8" s="2">
        <v>0</v>
      </c>
      <c r="F8" s="2">
        <v>17</v>
      </c>
      <c r="G8" s="2">
        <v>35</v>
      </c>
      <c r="H8" s="2">
        <v>5</v>
      </c>
      <c r="I8" s="21"/>
      <c r="J8" s="3" t="s">
        <v>193</v>
      </c>
    </row>
    <row r="9" spans="1:12" s="11" customFormat="1" ht="48" x14ac:dyDescent="0.25">
      <c r="A9" s="10"/>
      <c r="B9" s="3" t="s">
        <v>7</v>
      </c>
      <c r="C9" s="3" t="s">
        <v>58</v>
      </c>
      <c r="D9" s="2">
        <v>23</v>
      </c>
      <c r="E9" s="2">
        <v>1</v>
      </c>
      <c r="F9" s="2">
        <v>15</v>
      </c>
      <c r="G9" s="13">
        <v>21</v>
      </c>
      <c r="H9" s="13" t="s">
        <v>126</v>
      </c>
      <c r="I9" s="21"/>
      <c r="J9" s="3" t="s">
        <v>194</v>
      </c>
    </row>
    <row r="10" spans="1:12" s="11" customFormat="1" ht="85.5" customHeight="1" x14ac:dyDescent="0.25">
      <c r="A10" s="10"/>
      <c r="B10" s="3" t="s">
        <v>8</v>
      </c>
      <c r="C10" s="3" t="s">
        <v>59</v>
      </c>
      <c r="D10" s="2">
        <v>37</v>
      </c>
      <c r="E10" s="2">
        <v>12</v>
      </c>
      <c r="F10" s="2">
        <v>37</v>
      </c>
      <c r="G10" s="2">
        <v>37</v>
      </c>
      <c r="H10" s="2">
        <v>37</v>
      </c>
      <c r="I10" s="21"/>
      <c r="J10" s="3" t="s">
        <v>173</v>
      </c>
    </row>
    <row r="11" spans="1:12" s="11" customFormat="1" ht="90.75" customHeight="1" x14ac:dyDescent="0.25">
      <c r="A11" s="10"/>
      <c r="B11" s="3" t="s">
        <v>9</v>
      </c>
      <c r="C11" s="3" t="s">
        <v>41</v>
      </c>
      <c r="D11" s="2">
        <v>37</v>
      </c>
      <c r="E11" s="2">
        <v>37</v>
      </c>
      <c r="F11" s="2">
        <v>37</v>
      </c>
      <c r="G11" s="2">
        <v>37</v>
      </c>
      <c r="H11" s="2">
        <v>37</v>
      </c>
      <c r="I11" s="21"/>
      <c r="J11" s="3" t="s">
        <v>168</v>
      </c>
    </row>
    <row r="12" spans="1:12" s="11" customFormat="1" ht="63.75" customHeight="1" x14ac:dyDescent="0.25">
      <c r="A12" s="10"/>
      <c r="B12" s="3" t="s">
        <v>10</v>
      </c>
      <c r="C12" s="3" t="s">
        <v>203</v>
      </c>
      <c r="D12" s="2">
        <v>1</v>
      </c>
      <c r="E12" s="2">
        <v>0</v>
      </c>
      <c r="F12" s="2">
        <v>1</v>
      </c>
      <c r="G12" s="2">
        <v>1</v>
      </c>
      <c r="H12" s="2">
        <v>0</v>
      </c>
      <c r="I12" s="21"/>
      <c r="J12" s="3" t="s">
        <v>202</v>
      </c>
    </row>
    <row r="13" spans="1:12" s="11" customFormat="1" ht="45.75" customHeight="1" x14ac:dyDescent="0.25">
      <c r="A13" s="10"/>
      <c r="B13" s="3" t="s">
        <v>11</v>
      </c>
      <c r="C13" s="3" t="s">
        <v>60</v>
      </c>
      <c r="D13" s="2">
        <v>2</v>
      </c>
      <c r="E13" s="2">
        <v>0</v>
      </c>
      <c r="F13" s="2">
        <v>0</v>
      </c>
      <c r="G13" s="2">
        <v>0</v>
      </c>
      <c r="H13" s="2">
        <v>0</v>
      </c>
      <c r="I13" s="21"/>
      <c r="J13" s="3"/>
    </row>
    <row r="14" spans="1:12" s="11" customFormat="1" ht="80.25" customHeight="1" x14ac:dyDescent="0.25">
      <c r="A14" s="10"/>
      <c r="B14" s="3" t="s">
        <v>138</v>
      </c>
      <c r="C14" s="3" t="s">
        <v>60</v>
      </c>
      <c r="D14" s="2">
        <v>4</v>
      </c>
      <c r="E14" s="2">
        <v>0</v>
      </c>
      <c r="F14" s="2">
        <v>0</v>
      </c>
      <c r="G14" s="2">
        <v>0</v>
      </c>
      <c r="H14" s="2">
        <v>0</v>
      </c>
      <c r="I14" s="21"/>
      <c r="J14" s="3" t="s">
        <v>149</v>
      </c>
    </row>
    <row r="15" spans="1:12" s="11" customFormat="1" ht="48" x14ac:dyDescent="0.25">
      <c r="A15" s="10"/>
      <c r="B15" s="3" t="s">
        <v>12</v>
      </c>
      <c r="C15" s="3" t="s">
        <v>61</v>
      </c>
      <c r="D15" s="2">
        <v>17</v>
      </c>
      <c r="E15" s="2">
        <v>1</v>
      </c>
      <c r="F15" s="2">
        <v>5</v>
      </c>
      <c r="G15" s="2">
        <v>0</v>
      </c>
      <c r="H15" s="2">
        <v>0</v>
      </c>
      <c r="I15" s="21"/>
      <c r="J15" s="3" t="s">
        <v>150</v>
      </c>
    </row>
    <row r="16" spans="1:12" s="11" customFormat="1" ht="60" x14ac:dyDescent="0.25">
      <c r="A16" s="10"/>
      <c r="B16" s="3" t="s">
        <v>13</v>
      </c>
      <c r="C16" s="3" t="s">
        <v>62</v>
      </c>
      <c r="D16" s="2">
        <v>17</v>
      </c>
      <c r="E16" s="2">
        <v>1</v>
      </c>
      <c r="F16" s="2">
        <v>4</v>
      </c>
      <c r="G16" s="2">
        <v>11</v>
      </c>
      <c r="H16" s="2">
        <v>0</v>
      </c>
      <c r="I16" s="21"/>
      <c r="J16" s="3"/>
    </row>
    <row r="17" spans="1:13" s="11" customFormat="1" ht="48" x14ac:dyDescent="0.25">
      <c r="A17" s="10"/>
      <c r="B17" s="3" t="s">
        <v>44</v>
      </c>
      <c r="C17" s="3" t="s">
        <v>63</v>
      </c>
      <c r="D17" s="2">
        <v>1</v>
      </c>
      <c r="E17" s="2">
        <v>0</v>
      </c>
      <c r="F17" s="2">
        <v>0</v>
      </c>
      <c r="G17" s="2">
        <v>15</v>
      </c>
      <c r="H17" s="2">
        <v>9</v>
      </c>
      <c r="I17" s="21"/>
      <c r="J17" s="3"/>
    </row>
    <row r="18" spans="1:13" s="11" customFormat="1" ht="48" x14ac:dyDescent="0.25">
      <c r="A18" s="10"/>
      <c r="B18" s="3" t="s">
        <v>45</v>
      </c>
      <c r="C18" s="3" t="s">
        <v>42</v>
      </c>
      <c r="D18" s="2">
        <v>1</v>
      </c>
      <c r="E18" s="2">
        <v>0</v>
      </c>
      <c r="F18" s="2">
        <v>0</v>
      </c>
      <c r="G18" s="2">
        <v>0</v>
      </c>
      <c r="H18" s="2">
        <v>0</v>
      </c>
      <c r="I18" s="21"/>
      <c r="J18" s="3" t="s">
        <v>151</v>
      </c>
    </row>
    <row r="19" spans="1:13" s="11" customFormat="1" ht="36" x14ac:dyDescent="0.25">
      <c r="A19" s="10" t="s">
        <v>109</v>
      </c>
      <c r="B19" s="3" t="s">
        <v>14</v>
      </c>
      <c r="C19" s="3" t="s">
        <v>43</v>
      </c>
      <c r="D19" s="2">
        <v>1</v>
      </c>
      <c r="E19" s="2">
        <v>1</v>
      </c>
      <c r="F19" s="2">
        <v>1</v>
      </c>
      <c r="G19" s="2">
        <v>1</v>
      </c>
      <c r="H19" s="2">
        <v>1</v>
      </c>
      <c r="I19" s="21"/>
      <c r="J19" s="3"/>
    </row>
    <row r="20" spans="1:13" s="11" customFormat="1" ht="156" x14ac:dyDescent="0.25">
      <c r="A20" s="10"/>
      <c r="B20" s="14" t="s">
        <v>15</v>
      </c>
      <c r="C20" s="3" t="s">
        <v>46</v>
      </c>
      <c r="D20" s="2">
        <v>37</v>
      </c>
      <c r="E20" s="2">
        <v>37</v>
      </c>
      <c r="F20" s="2">
        <v>37</v>
      </c>
      <c r="G20" s="2">
        <v>37</v>
      </c>
      <c r="H20" s="2">
        <v>37</v>
      </c>
      <c r="I20" s="21"/>
      <c r="J20" s="3" t="s">
        <v>177</v>
      </c>
      <c r="M20" s="15"/>
    </row>
    <row r="21" spans="1:13" s="11" customFormat="1" ht="24" x14ac:dyDescent="0.25">
      <c r="A21" s="10"/>
      <c r="B21" s="14"/>
      <c r="C21" s="3" t="s">
        <v>64</v>
      </c>
      <c r="D21" s="2" t="s">
        <v>126</v>
      </c>
      <c r="E21" s="2" t="s">
        <v>126</v>
      </c>
      <c r="F21" s="2">
        <v>870</v>
      </c>
      <c r="G21" s="2">
        <v>1579</v>
      </c>
      <c r="H21" s="2">
        <v>6122</v>
      </c>
      <c r="I21" s="21"/>
      <c r="J21" s="3" t="s">
        <v>204</v>
      </c>
    </row>
    <row r="22" spans="1:13" s="11" customFormat="1" ht="24" x14ac:dyDescent="0.25">
      <c r="A22" s="10"/>
      <c r="B22" s="14"/>
      <c r="C22" s="3" t="s">
        <v>66</v>
      </c>
      <c r="D22" s="2" t="s">
        <v>126</v>
      </c>
      <c r="E22" s="2">
        <v>93</v>
      </c>
      <c r="F22" s="2">
        <v>427</v>
      </c>
      <c r="G22" s="2">
        <v>100</v>
      </c>
      <c r="H22" s="2">
        <v>1538</v>
      </c>
      <c r="I22" s="21"/>
      <c r="J22" s="3"/>
    </row>
    <row r="23" spans="1:13" s="11" customFormat="1" ht="103.5" customHeight="1" x14ac:dyDescent="0.25">
      <c r="A23" s="10"/>
      <c r="B23" s="14"/>
      <c r="C23" s="3" t="s">
        <v>65</v>
      </c>
      <c r="D23" s="2" t="s">
        <v>126</v>
      </c>
      <c r="E23" s="2">
        <v>2</v>
      </c>
      <c r="F23" s="2">
        <v>1</v>
      </c>
      <c r="G23" s="2">
        <v>32</v>
      </c>
      <c r="H23" s="2">
        <v>0</v>
      </c>
      <c r="I23" s="21"/>
      <c r="J23" s="3" t="s">
        <v>178</v>
      </c>
    </row>
    <row r="24" spans="1:13" s="11" customFormat="1" ht="36" x14ac:dyDescent="0.25">
      <c r="A24" s="10"/>
      <c r="B24" s="3" t="s">
        <v>16</v>
      </c>
      <c r="C24" s="3" t="s">
        <v>47</v>
      </c>
      <c r="D24" s="2">
        <v>1</v>
      </c>
      <c r="E24" s="2">
        <v>1</v>
      </c>
      <c r="F24" s="2">
        <v>1</v>
      </c>
      <c r="G24" s="2">
        <v>1</v>
      </c>
      <c r="H24" s="2">
        <v>1</v>
      </c>
      <c r="I24" s="21"/>
      <c r="J24" s="3"/>
    </row>
    <row r="25" spans="1:13" s="11" customFormat="1" ht="24" x14ac:dyDescent="0.25">
      <c r="A25" s="10"/>
      <c r="B25" s="3" t="s">
        <v>17</v>
      </c>
      <c r="C25" s="3" t="s">
        <v>48</v>
      </c>
      <c r="D25" s="2">
        <v>80</v>
      </c>
      <c r="E25" s="2">
        <v>97</v>
      </c>
      <c r="F25" s="2">
        <v>4469</v>
      </c>
      <c r="G25" s="2">
        <v>9258</v>
      </c>
      <c r="H25" s="2">
        <v>3196</v>
      </c>
      <c r="I25" s="21"/>
      <c r="J25" s="3" t="s">
        <v>179</v>
      </c>
    </row>
    <row r="26" spans="1:13" s="11" customFormat="1" ht="24" x14ac:dyDescent="0.25">
      <c r="A26" s="10" t="s">
        <v>110</v>
      </c>
      <c r="B26" s="14" t="s">
        <v>18</v>
      </c>
      <c r="C26" s="3" t="s">
        <v>49</v>
      </c>
      <c r="D26" s="2" t="s">
        <v>125</v>
      </c>
      <c r="E26" s="2">
        <v>89</v>
      </c>
      <c r="F26" s="2" t="s">
        <v>126</v>
      </c>
      <c r="G26" s="2">
        <v>91</v>
      </c>
      <c r="H26" s="2">
        <v>88.3</v>
      </c>
      <c r="I26" s="21"/>
      <c r="J26" s="3" t="s">
        <v>180</v>
      </c>
    </row>
    <row r="27" spans="1:13" s="11" customFormat="1" ht="24" x14ac:dyDescent="0.25">
      <c r="A27" s="10"/>
      <c r="B27" s="14"/>
      <c r="C27" s="3" t="s">
        <v>50</v>
      </c>
      <c r="D27" s="2" t="s">
        <v>125</v>
      </c>
      <c r="E27" s="2" t="s">
        <v>126</v>
      </c>
      <c r="F27" s="2" t="s">
        <v>126</v>
      </c>
      <c r="G27" s="2" t="s">
        <v>126</v>
      </c>
      <c r="H27" s="2" t="s">
        <v>126</v>
      </c>
      <c r="I27" s="21"/>
      <c r="J27" s="3" t="s">
        <v>169</v>
      </c>
    </row>
    <row r="28" spans="1:13" s="11" customFormat="1" x14ac:dyDescent="0.25">
      <c r="A28" s="10"/>
      <c r="B28" s="14"/>
      <c r="C28" s="3" t="s">
        <v>162</v>
      </c>
      <c r="D28" s="2" t="s">
        <v>125</v>
      </c>
      <c r="E28" s="2" t="s">
        <v>126</v>
      </c>
      <c r="F28" s="2">
        <v>92</v>
      </c>
      <c r="G28" s="2">
        <v>88.4</v>
      </c>
      <c r="H28" s="2" t="s">
        <v>126</v>
      </c>
      <c r="I28" s="21"/>
      <c r="J28" s="3" t="s">
        <v>181</v>
      </c>
    </row>
    <row r="29" spans="1:13" s="11" customFormat="1" ht="48" x14ac:dyDescent="0.25">
      <c r="A29" s="10"/>
      <c r="B29" s="3" t="s">
        <v>19</v>
      </c>
      <c r="C29" s="3" t="s">
        <v>67</v>
      </c>
      <c r="D29" s="2">
        <v>15</v>
      </c>
      <c r="E29" s="2">
        <v>0</v>
      </c>
      <c r="F29" s="2">
        <v>0</v>
      </c>
      <c r="G29" s="2">
        <v>1</v>
      </c>
      <c r="H29" s="2">
        <v>0</v>
      </c>
      <c r="I29" s="21"/>
      <c r="J29" s="3"/>
    </row>
    <row r="30" spans="1:13" s="11" customFormat="1" ht="45" customHeight="1" x14ac:dyDescent="0.25">
      <c r="A30" s="10" t="s">
        <v>111</v>
      </c>
      <c r="B30" s="3" t="s">
        <v>20</v>
      </c>
      <c r="C30" s="3" t="s">
        <v>68</v>
      </c>
      <c r="D30" s="2">
        <v>1000</v>
      </c>
      <c r="E30" s="2">
        <v>155</v>
      </c>
      <c r="F30" s="2">
        <v>0</v>
      </c>
      <c r="G30" s="2">
        <v>0</v>
      </c>
      <c r="H30" s="2">
        <v>0</v>
      </c>
      <c r="I30" s="21"/>
      <c r="J30" s="3" t="s">
        <v>152</v>
      </c>
    </row>
    <row r="31" spans="1:13" s="11" customFormat="1" x14ac:dyDescent="0.25">
      <c r="A31" s="10"/>
      <c r="B31" s="14" t="s">
        <v>153</v>
      </c>
      <c r="C31" s="3" t="s">
        <v>51</v>
      </c>
      <c r="D31" s="2">
        <v>1</v>
      </c>
      <c r="E31" s="2">
        <v>1</v>
      </c>
      <c r="F31" s="2">
        <v>1</v>
      </c>
      <c r="G31" s="2">
        <v>1</v>
      </c>
      <c r="H31" s="2">
        <v>1</v>
      </c>
      <c r="I31" s="21"/>
      <c r="J31" s="3"/>
    </row>
    <row r="32" spans="1:13" s="11" customFormat="1" ht="24" x14ac:dyDescent="0.25">
      <c r="A32" s="10"/>
      <c r="B32" s="14"/>
      <c r="C32" s="3" t="s">
        <v>52</v>
      </c>
      <c r="D32" s="2" t="s">
        <v>126</v>
      </c>
      <c r="E32" s="2">
        <v>155</v>
      </c>
      <c r="F32" s="2">
        <v>116</v>
      </c>
      <c r="G32" s="2">
        <v>102</v>
      </c>
      <c r="H32" s="2">
        <v>37</v>
      </c>
      <c r="I32" s="21"/>
      <c r="J32" s="3" t="s">
        <v>182</v>
      </c>
    </row>
    <row r="33" spans="1:10" s="11" customFormat="1" ht="122.25" customHeight="1" x14ac:dyDescent="0.25">
      <c r="A33" s="10"/>
      <c r="B33" s="14"/>
      <c r="C33" s="3" t="s">
        <v>53</v>
      </c>
      <c r="D33" s="2" t="s">
        <v>126</v>
      </c>
      <c r="E33" s="2" t="s">
        <v>126</v>
      </c>
      <c r="F33" s="2" t="s">
        <v>126</v>
      </c>
      <c r="G33" s="2">
        <v>3449</v>
      </c>
      <c r="H33" s="2">
        <v>208</v>
      </c>
      <c r="I33" s="21"/>
      <c r="J33" s="3" t="s">
        <v>185</v>
      </c>
    </row>
    <row r="34" spans="1:10" s="11" customFormat="1" x14ac:dyDescent="0.25">
      <c r="A34" s="10"/>
      <c r="B34" s="14"/>
      <c r="C34" s="3" t="s">
        <v>54</v>
      </c>
      <c r="D34" s="2" t="s">
        <v>126</v>
      </c>
      <c r="E34" s="2" t="s">
        <v>126</v>
      </c>
      <c r="F34" s="2" t="s">
        <v>126</v>
      </c>
      <c r="G34" s="2">
        <v>2800</v>
      </c>
      <c r="H34" s="2">
        <v>120</v>
      </c>
      <c r="I34" s="21"/>
      <c r="J34" s="3" t="s">
        <v>183</v>
      </c>
    </row>
    <row r="35" spans="1:10" s="11" customFormat="1" ht="79.5" customHeight="1" x14ac:dyDescent="0.25">
      <c r="A35" s="10"/>
      <c r="B35" s="14"/>
      <c r="C35" s="3" t="s">
        <v>55</v>
      </c>
      <c r="D35" s="2" t="s">
        <v>126</v>
      </c>
      <c r="E35" s="2">
        <v>15</v>
      </c>
      <c r="F35" s="2">
        <v>12</v>
      </c>
      <c r="G35" s="2">
        <v>78</v>
      </c>
      <c r="H35" s="2">
        <v>55</v>
      </c>
      <c r="I35" s="21"/>
      <c r="J35" s="3" t="s">
        <v>186</v>
      </c>
    </row>
    <row r="36" spans="1:10" s="11" customFormat="1" ht="56.25" customHeight="1" x14ac:dyDescent="0.25">
      <c r="A36" s="10" t="s">
        <v>112</v>
      </c>
      <c r="B36" s="3" t="s">
        <v>21</v>
      </c>
      <c r="C36" s="3" t="s">
        <v>69</v>
      </c>
      <c r="D36" s="2">
        <v>37</v>
      </c>
      <c r="E36" s="2">
        <v>8</v>
      </c>
      <c r="F36" s="2">
        <v>37</v>
      </c>
      <c r="G36" s="2">
        <v>37</v>
      </c>
      <c r="H36" s="2">
        <v>37</v>
      </c>
      <c r="I36" s="21"/>
      <c r="J36" s="3" t="s">
        <v>205</v>
      </c>
    </row>
    <row r="37" spans="1:10" s="11" customFormat="1" ht="87" customHeight="1" x14ac:dyDescent="0.25">
      <c r="A37" s="10"/>
      <c r="B37" s="3" t="s">
        <v>22</v>
      </c>
      <c r="C37" s="3" t="s">
        <v>70</v>
      </c>
      <c r="D37" s="2">
        <v>264</v>
      </c>
      <c r="E37" s="2">
        <v>21</v>
      </c>
      <c r="F37" s="2">
        <v>28</v>
      </c>
      <c r="G37" s="2">
        <v>57</v>
      </c>
      <c r="H37" s="2">
        <v>35</v>
      </c>
      <c r="I37" s="22"/>
      <c r="J37" s="3" t="s">
        <v>154</v>
      </c>
    </row>
    <row r="38" spans="1:10" ht="13.5" customHeight="1" x14ac:dyDescent="0.25">
      <c r="A38" s="6" t="s">
        <v>121</v>
      </c>
      <c r="B38" s="7"/>
      <c r="C38" s="7"/>
      <c r="D38" s="7"/>
      <c r="E38" s="7"/>
      <c r="F38" s="7"/>
      <c r="G38" s="7"/>
      <c r="H38" s="7"/>
      <c r="I38" s="7"/>
      <c r="J38" s="8"/>
    </row>
    <row r="39" spans="1:10" s="11" customFormat="1" ht="42.75" customHeight="1" x14ac:dyDescent="0.25">
      <c r="A39" s="10" t="s">
        <v>113</v>
      </c>
      <c r="B39" s="3" t="s">
        <v>146</v>
      </c>
      <c r="C39" s="3" t="s">
        <v>71</v>
      </c>
      <c r="D39" s="2">
        <v>250000</v>
      </c>
      <c r="E39" s="2">
        <v>226612</v>
      </c>
      <c r="F39" s="16">
        <v>330314</v>
      </c>
      <c r="G39" s="2">
        <v>302642</v>
      </c>
      <c r="H39" s="2">
        <v>301393</v>
      </c>
      <c r="I39" s="20">
        <v>0.89</v>
      </c>
      <c r="J39" s="3" t="s">
        <v>156</v>
      </c>
    </row>
    <row r="40" spans="1:10" s="11" customFormat="1" ht="65.25" customHeight="1" x14ac:dyDescent="0.25">
      <c r="A40" s="10"/>
      <c r="B40" s="3" t="s">
        <v>147</v>
      </c>
      <c r="C40" s="3" t="s">
        <v>71</v>
      </c>
      <c r="D40" s="2">
        <v>100000</v>
      </c>
      <c r="E40" s="2">
        <v>56190</v>
      </c>
      <c r="F40" s="16">
        <v>168258.2</v>
      </c>
      <c r="G40" s="2">
        <v>168258.2</v>
      </c>
      <c r="H40" s="2">
        <v>177952</v>
      </c>
      <c r="I40" s="21"/>
      <c r="J40" s="3" t="s">
        <v>155</v>
      </c>
    </row>
    <row r="41" spans="1:10" s="11" customFormat="1" ht="55.5" customHeight="1" x14ac:dyDescent="0.25">
      <c r="A41" s="10"/>
      <c r="B41" s="14" t="s">
        <v>148</v>
      </c>
      <c r="C41" s="3" t="s">
        <v>72</v>
      </c>
      <c r="D41" s="2">
        <v>103794</v>
      </c>
      <c r="E41" s="2">
        <v>19983</v>
      </c>
      <c r="F41" s="2">
        <f>20341+354</f>
        <v>20695</v>
      </c>
      <c r="G41" s="2">
        <v>207501</v>
      </c>
      <c r="H41" s="2">
        <v>0</v>
      </c>
      <c r="I41" s="21"/>
      <c r="J41" s="3" t="s">
        <v>206</v>
      </c>
    </row>
    <row r="42" spans="1:10" s="11" customFormat="1" ht="62.25" customHeight="1" x14ac:dyDescent="0.25">
      <c r="A42" s="10"/>
      <c r="B42" s="14"/>
      <c r="C42" s="3" t="s">
        <v>133</v>
      </c>
      <c r="D42" s="2">
        <v>103794</v>
      </c>
      <c r="E42" s="2" t="s">
        <v>126</v>
      </c>
      <c r="F42" s="2">
        <v>110813</v>
      </c>
      <c r="G42" s="2" t="s">
        <v>126</v>
      </c>
      <c r="H42" s="2">
        <v>0</v>
      </c>
      <c r="I42" s="21"/>
      <c r="J42" s="3" t="s">
        <v>206</v>
      </c>
    </row>
    <row r="43" spans="1:10" s="11" customFormat="1" ht="28.5" customHeight="1" x14ac:dyDescent="0.25">
      <c r="A43" s="10"/>
      <c r="B43" s="17" t="s">
        <v>23</v>
      </c>
      <c r="C43" s="3" t="s">
        <v>73</v>
      </c>
      <c r="D43" s="2">
        <v>1</v>
      </c>
      <c r="E43" s="2">
        <v>1</v>
      </c>
      <c r="F43" s="2">
        <v>0</v>
      </c>
      <c r="G43" s="2">
        <v>120</v>
      </c>
      <c r="H43" s="2">
        <v>126</v>
      </c>
      <c r="I43" s="21"/>
      <c r="J43" s="3" t="s">
        <v>170</v>
      </c>
    </row>
    <row r="44" spans="1:10" s="11" customFormat="1" ht="60.75" customHeight="1" x14ac:dyDescent="0.25">
      <c r="A44" s="10"/>
      <c r="B44" s="17"/>
      <c r="C44" s="3" t="s">
        <v>134</v>
      </c>
      <c r="D44" s="2" t="s">
        <v>126</v>
      </c>
      <c r="E44" s="2" t="s">
        <v>126</v>
      </c>
      <c r="F44" s="2">
        <v>261</v>
      </c>
      <c r="G44" s="2">
        <v>8118</v>
      </c>
      <c r="H44" s="2">
        <v>32</v>
      </c>
      <c r="I44" s="21"/>
      <c r="J44" s="3" t="s">
        <v>189</v>
      </c>
    </row>
    <row r="45" spans="1:10" s="11" customFormat="1" ht="29.25" customHeight="1" x14ac:dyDescent="0.25">
      <c r="A45" s="10"/>
      <c r="B45" s="17" t="s">
        <v>24</v>
      </c>
      <c r="C45" s="3" t="s">
        <v>74</v>
      </c>
      <c r="D45" s="2">
        <v>4</v>
      </c>
      <c r="E45" s="2">
        <v>0</v>
      </c>
      <c r="F45" s="2">
        <v>19</v>
      </c>
      <c r="G45" s="2">
        <v>19</v>
      </c>
      <c r="H45" s="2">
        <v>21</v>
      </c>
      <c r="I45" s="21"/>
      <c r="J45" s="3"/>
    </row>
    <row r="46" spans="1:10" s="11" customFormat="1" ht="60" customHeight="1" x14ac:dyDescent="0.25">
      <c r="A46" s="10"/>
      <c r="B46" s="17"/>
      <c r="C46" s="3" t="s">
        <v>166</v>
      </c>
      <c r="D46" s="2" t="s">
        <v>126</v>
      </c>
      <c r="E46" s="2" t="s">
        <v>126</v>
      </c>
      <c r="F46" s="2">
        <v>3</v>
      </c>
      <c r="G46" s="2">
        <v>3</v>
      </c>
      <c r="H46" s="2">
        <v>3</v>
      </c>
      <c r="I46" s="21"/>
      <c r="J46" s="3" t="s">
        <v>187</v>
      </c>
    </row>
    <row r="47" spans="1:10" s="11" customFormat="1" ht="118.5" customHeight="1" x14ac:dyDescent="0.25">
      <c r="A47" s="10"/>
      <c r="B47" s="17" t="s">
        <v>132</v>
      </c>
      <c r="C47" s="3" t="s">
        <v>75</v>
      </c>
      <c r="D47" s="2">
        <v>2</v>
      </c>
      <c r="E47" s="2">
        <v>0</v>
      </c>
      <c r="F47" s="2">
        <v>2</v>
      </c>
      <c r="G47" s="2">
        <v>2</v>
      </c>
      <c r="H47" s="2">
        <v>108</v>
      </c>
      <c r="I47" s="21"/>
      <c r="J47" s="3" t="s">
        <v>190</v>
      </c>
    </row>
    <row r="48" spans="1:10" s="11" customFormat="1" ht="63" customHeight="1" x14ac:dyDescent="0.25">
      <c r="A48" s="10"/>
      <c r="B48" s="17"/>
      <c r="C48" s="3" t="s">
        <v>135</v>
      </c>
      <c r="D48" s="2" t="s">
        <v>126</v>
      </c>
      <c r="E48" s="2" t="s">
        <v>126</v>
      </c>
      <c r="F48" s="2">
        <v>6</v>
      </c>
      <c r="G48" s="2">
        <v>6</v>
      </c>
      <c r="H48" s="2">
        <v>3</v>
      </c>
      <c r="I48" s="21"/>
      <c r="J48" s="3" t="s">
        <v>207</v>
      </c>
    </row>
    <row r="49" spans="1:10" s="11" customFormat="1" ht="48" customHeight="1" x14ac:dyDescent="0.25">
      <c r="A49" s="10"/>
      <c r="B49" s="14" t="s">
        <v>25</v>
      </c>
      <c r="C49" s="3" t="s">
        <v>77</v>
      </c>
      <c r="D49" s="2">
        <v>20000</v>
      </c>
      <c r="E49" s="2">
        <v>20000</v>
      </c>
      <c r="F49" s="2">
        <v>131228</v>
      </c>
      <c r="G49" s="2">
        <v>119256.3</v>
      </c>
      <c r="H49" s="2">
        <v>119256</v>
      </c>
      <c r="I49" s="21"/>
      <c r="J49" s="3" t="s">
        <v>208</v>
      </c>
    </row>
    <row r="50" spans="1:10" s="11" customFormat="1" ht="39" customHeight="1" x14ac:dyDescent="0.25">
      <c r="A50" s="10"/>
      <c r="B50" s="14"/>
      <c r="C50" s="3" t="s">
        <v>78</v>
      </c>
      <c r="D50" s="2">
        <v>4145</v>
      </c>
      <c r="E50" s="2">
        <v>4145</v>
      </c>
      <c r="F50" s="2">
        <v>4145</v>
      </c>
      <c r="G50" s="2" t="s">
        <v>126</v>
      </c>
      <c r="H50" s="2">
        <v>73</v>
      </c>
      <c r="I50" s="21"/>
      <c r="J50" s="3" t="s">
        <v>209</v>
      </c>
    </row>
    <row r="51" spans="1:10" s="11" customFormat="1" ht="44.25" customHeight="1" x14ac:dyDescent="0.25">
      <c r="A51" s="10"/>
      <c r="B51" s="14"/>
      <c r="C51" s="3" t="s">
        <v>79</v>
      </c>
      <c r="D51" s="2">
        <v>35830</v>
      </c>
      <c r="E51" s="2">
        <v>35830</v>
      </c>
      <c r="F51" s="2">
        <v>35356</v>
      </c>
      <c r="G51" s="2">
        <v>35140</v>
      </c>
      <c r="H51" s="2">
        <v>35140</v>
      </c>
      <c r="I51" s="21"/>
      <c r="J51" s="3" t="s">
        <v>188</v>
      </c>
    </row>
    <row r="52" spans="1:10" s="11" customFormat="1" ht="54.75" customHeight="1" x14ac:dyDescent="0.25">
      <c r="A52" s="10" t="s">
        <v>114</v>
      </c>
      <c r="B52" s="3" t="s">
        <v>131</v>
      </c>
      <c r="C52" s="3" t="s">
        <v>127</v>
      </c>
      <c r="D52" s="2">
        <v>37</v>
      </c>
      <c r="E52" s="2">
        <v>26</v>
      </c>
      <c r="F52" s="2">
        <v>37</v>
      </c>
      <c r="G52" s="2">
        <v>40</v>
      </c>
      <c r="H52" s="2">
        <v>40</v>
      </c>
      <c r="I52" s="21"/>
      <c r="J52" s="3"/>
    </row>
    <row r="53" spans="1:10" s="11" customFormat="1" ht="39.75" customHeight="1" x14ac:dyDescent="0.25">
      <c r="A53" s="10"/>
      <c r="B53" s="3" t="s">
        <v>26</v>
      </c>
      <c r="C53" s="3" t="s">
        <v>141</v>
      </c>
      <c r="D53" s="2">
        <v>3</v>
      </c>
      <c r="E53" s="2">
        <v>1</v>
      </c>
      <c r="F53" s="2">
        <v>1</v>
      </c>
      <c r="G53" s="2">
        <v>1</v>
      </c>
      <c r="H53" s="2" t="s">
        <v>195</v>
      </c>
      <c r="I53" s="21"/>
      <c r="J53" s="3" t="s">
        <v>157</v>
      </c>
    </row>
    <row r="54" spans="1:10" s="11" customFormat="1" ht="140.25" customHeight="1" x14ac:dyDescent="0.25">
      <c r="A54" s="10"/>
      <c r="B54" s="3" t="s">
        <v>27</v>
      </c>
      <c r="C54" s="3" t="s">
        <v>76</v>
      </c>
      <c r="D54" s="2">
        <v>5</v>
      </c>
      <c r="E54" s="2">
        <v>0</v>
      </c>
      <c r="F54" s="2">
        <v>4</v>
      </c>
      <c r="G54" s="2">
        <v>5</v>
      </c>
      <c r="H54" s="2">
        <v>16</v>
      </c>
      <c r="I54" s="21"/>
      <c r="J54" s="3" t="s">
        <v>191</v>
      </c>
    </row>
    <row r="55" spans="1:10" s="11" customFormat="1" ht="81.75" customHeight="1" x14ac:dyDescent="0.25">
      <c r="A55" s="18" t="s">
        <v>115</v>
      </c>
      <c r="B55" s="3" t="s">
        <v>158</v>
      </c>
      <c r="C55" s="3" t="s">
        <v>80</v>
      </c>
      <c r="D55" s="2">
        <v>3</v>
      </c>
      <c r="E55" s="2">
        <v>1</v>
      </c>
      <c r="F55" s="2">
        <v>1</v>
      </c>
      <c r="G55" s="2">
        <v>0</v>
      </c>
      <c r="H55" s="2">
        <v>0</v>
      </c>
      <c r="I55" s="22"/>
      <c r="J55" s="3" t="s">
        <v>210</v>
      </c>
    </row>
    <row r="56" spans="1:10" ht="13.5" customHeight="1" x14ac:dyDescent="0.25">
      <c r="A56" s="6" t="s">
        <v>122</v>
      </c>
      <c r="B56" s="7"/>
      <c r="C56" s="7"/>
      <c r="D56" s="7"/>
      <c r="E56" s="7"/>
      <c r="F56" s="7"/>
      <c r="G56" s="7"/>
      <c r="H56" s="7"/>
      <c r="I56" s="7"/>
      <c r="J56" s="8"/>
    </row>
    <row r="57" spans="1:10" s="11" customFormat="1" ht="51.75" customHeight="1" x14ac:dyDescent="0.25">
      <c r="A57" s="10" t="s">
        <v>116</v>
      </c>
      <c r="B57" s="3" t="s">
        <v>28</v>
      </c>
      <c r="C57" s="3" t="s">
        <v>81</v>
      </c>
      <c r="D57" s="2">
        <v>4</v>
      </c>
      <c r="E57" s="2">
        <v>6</v>
      </c>
      <c r="F57" s="2">
        <v>3</v>
      </c>
      <c r="G57" s="2">
        <v>3</v>
      </c>
      <c r="H57" s="2">
        <v>0</v>
      </c>
      <c r="I57" s="23">
        <v>0.64</v>
      </c>
      <c r="J57" s="3" t="s">
        <v>171</v>
      </c>
    </row>
    <row r="58" spans="1:10" s="11" customFormat="1" ht="35.25" customHeight="1" x14ac:dyDescent="0.25">
      <c r="A58" s="10"/>
      <c r="B58" s="14" t="s">
        <v>82</v>
      </c>
      <c r="C58" s="3" t="s">
        <v>83</v>
      </c>
      <c r="D58" s="2">
        <v>1</v>
      </c>
      <c r="E58" s="2">
        <v>0</v>
      </c>
      <c r="F58" s="2">
        <v>0</v>
      </c>
      <c r="G58" s="2">
        <v>1</v>
      </c>
      <c r="H58" s="2">
        <v>0</v>
      </c>
      <c r="I58" s="24"/>
      <c r="J58" s="3"/>
    </row>
    <row r="59" spans="1:10" s="11" customFormat="1" ht="12.75" customHeight="1" x14ac:dyDescent="0.25">
      <c r="A59" s="10"/>
      <c r="B59" s="14"/>
      <c r="C59" s="3" t="s">
        <v>84</v>
      </c>
      <c r="D59" s="2">
        <v>1</v>
      </c>
      <c r="E59" s="2">
        <v>0</v>
      </c>
      <c r="F59" s="2">
        <v>0</v>
      </c>
      <c r="G59" s="2">
        <v>0</v>
      </c>
      <c r="H59" s="2">
        <v>0</v>
      </c>
      <c r="I59" s="24"/>
      <c r="J59" s="3"/>
    </row>
    <row r="60" spans="1:10" s="11" customFormat="1" ht="34.5" customHeight="1" x14ac:dyDescent="0.25">
      <c r="A60" s="10"/>
      <c r="B60" s="3" t="s">
        <v>29</v>
      </c>
      <c r="C60" s="3" t="s">
        <v>85</v>
      </c>
      <c r="D60" s="2">
        <v>37</v>
      </c>
      <c r="E60" s="2">
        <v>21</v>
      </c>
      <c r="F60" s="2">
        <v>20</v>
      </c>
      <c r="G60" s="2">
        <v>22</v>
      </c>
      <c r="H60" s="2">
        <v>22</v>
      </c>
      <c r="I60" s="24"/>
      <c r="J60" s="3" t="s">
        <v>159</v>
      </c>
    </row>
    <row r="61" spans="1:10" s="11" customFormat="1" ht="33" customHeight="1" x14ac:dyDescent="0.25">
      <c r="A61" s="10"/>
      <c r="B61" s="3" t="s">
        <v>86</v>
      </c>
      <c r="C61" s="3" t="s">
        <v>88</v>
      </c>
      <c r="D61" s="2">
        <v>200</v>
      </c>
      <c r="E61" s="2">
        <v>0</v>
      </c>
      <c r="F61" s="2">
        <f>93+7+11</f>
        <v>111</v>
      </c>
      <c r="G61" s="2">
        <f>5+78+117</f>
        <v>200</v>
      </c>
      <c r="H61" s="2">
        <v>330</v>
      </c>
      <c r="I61" s="24"/>
      <c r="J61" s="3"/>
    </row>
    <row r="62" spans="1:10" s="11" customFormat="1" ht="34.5" customHeight="1" x14ac:dyDescent="0.25">
      <c r="A62" s="10"/>
      <c r="B62" s="3" t="s">
        <v>87</v>
      </c>
      <c r="C62" s="3" t="s">
        <v>88</v>
      </c>
      <c r="D62" s="2">
        <v>20</v>
      </c>
      <c r="E62" s="2">
        <v>0</v>
      </c>
      <c r="F62" s="2">
        <f>15+17+19</f>
        <v>51</v>
      </c>
      <c r="G62" s="2">
        <f>92+56</f>
        <v>148</v>
      </c>
      <c r="H62" s="2">
        <v>15</v>
      </c>
      <c r="I62" s="24"/>
      <c r="J62" s="3"/>
    </row>
    <row r="63" spans="1:10" s="11" customFormat="1" ht="99.75" customHeight="1" x14ac:dyDescent="0.25">
      <c r="A63" s="10"/>
      <c r="B63" s="3" t="s">
        <v>30</v>
      </c>
      <c r="C63" s="3" t="s">
        <v>89</v>
      </c>
      <c r="D63" s="2">
        <v>1</v>
      </c>
      <c r="E63" s="2">
        <v>0</v>
      </c>
      <c r="F63" s="2">
        <v>0</v>
      </c>
      <c r="G63" s="2">
        <v>0</v>
      </c>
      <c r="H63" s="2">
        <v>0</v>
      </c>
      <c r="I63" s="24"/>
      <c r="J63" s="3" t="s">
        <v>211</v>
      </c>
    </row>
    <row r="64" spans="1:10" s="11" customFormat="1" ht="48" x14ac:dyDescent="0.25">
      <c r="A64" s="10"/>
      <c r="B64" s="3" t="s">
        <v>31</v>
      </c>
      <c r="C64" s="3" t="s">
        <v>90</v>
      </c>
      <c r="D64" s="2">
        <v>6500</v>
      </c>
      <c r="E64" s="2">
        <v>0</v>
      </c>
      <c r="F64" s="2">
        <v>4170</v>
      </c>
      <c r="G64" s="2">
        <v>2205</v>
      </c>
      <c r="H64" s="2">
        <v>1570.9</v>
      </c>
      <c r="I64" s="24"/>
      <c r="J64" s="3" t="s">
        <v>212</v>
      </c>
    </row>
    <row r="65" spans="1:10" s="11" customFormat="1" ht="36" x14ac:dyDescent="0.25">
      <c r="A65" s="10" t="s">
        <v>117</v>
      </c>
      <c r="B65" s="3" t="s">
        <v>91</v>
      </c>
      <c r="C65" s="3" t="s">
        <v>92</v>
      </c>
      <c r="D65" s="2">
        <v>1150</v>
      </c>
      <c r="E65" s="2">
        <v>12</v>
      </c>
      <c r="F65" s="2">
        <v>300</v>
      </c>
      <c r="G65" s="2">
        <v>559</v>
      </c>
      <c r="H65" s="2">
        <v>116</v>
      </c>
      <c r="I65" s="24"/>
      <c r="J65" s="3" t="s">
        <v>184</v>
      </c>
    </row>
    <row r="66" spans="1:10" s="11" customFormat="1" ht="39" customHeight="1" x14ac:dyDescent="0.25">
      <c r="A66" s="10"/>
      <c r="B66" s="3" t="s">
        <v>32</v>
      </c>
      <c r="C66" s="3" t="s">
        <v>93</v>
      </c>
      <c r="D66" s="2">
        <v>12000</v>
      </c>
      <c r="E66" s="2">
        <v>165</v>
      </c>
      <c r="F66" s="2">
        <v>11958</v>
      </c>
      <c r="G66" s="2">
        <v>14545</v>
      </c>
      <c r="H66" s="2">
        <v>500</v>
      </c>
      <c r="I66" s="24"/>
      <c r="J66" s="3"/>
    </row>
    <row r="67" spans="1:10" s="11" customFormat="1" ht="29.25" customHeight="1" x14ac:dyDescent="0.25">
      <c r="A67" s="10"/>
      <c r="B67" s="3" t="s">
        <v>94</v>
      </c>
      <c r="C67" s="3" t="s">
        <v>95</v>
      </c>
      <c r="D67" s="2">
        <v>2400</v>
      </c>
      <c r="E67" s="2">
        <v>0</v>
      </c>
      <c r="F67" s="2">
        <v>0</v>
      </c>
      <c r="G67" s="2">
        <v>0</v>
      </c>
      <c r="H67" s="2">
        <v>0</v>
      </c>
      <c r="I67" s="24"/>
      <c r="J67" s="3"/>
    </row>
    <row r="68" spans="1:10" s="11" customFormat="1" ht="39" customHeight="1" x14ac:dyDescent="0.25">
      <c r="A68" s="10"/>
      <c r="B68" s="3" t="s">
        <v>33</v>
      </c>
      <c r="C68" s="3" t="s">
        <v>96</v>
      </c>
      <c r="D68" s="2">
        <v>5</v>
      </c>
      <c r="E68" s="2">
        <v>0</v>
      </c>
      <c r="F68" s="2">
        <v>1</v>
      </c>
      <c r="G68" s="2">
        <v>1</v>
      </c>
      <c r="H68" s="2">
        <v>1</v>
      </c>
      <c r="I68" s="24"/>
      <c r="J68" s="3" t="s">
        <v>160</v>
      </c>
    </row>
    <row r="69" spans="1:10" s="11" customFormat="1" ht="59.25" customHeight="1" x14ac:dyDescent="0.25">
      <c r="A69" s="10"/>
      <c r="B69" s="3" t="s">
        <v>97</v>
      </c>
      <c r="C69" s="3" t="s">
        <v>98</v>
      </c>
      <c r="D69" s="2">
        <v>6500</v>
      </c>
      <c r="E69" s="2">
        <v>0</v>
      </c>
      <c r="F69" s="2">
        <v>4170</v>
      </c>
      <c r="G69" s="2">
        <v>2205</v>
      </c>
      <c r="H69" s="2" t="s">
        <v>126</v>
      </c>
      <c r="I69" s="24"/>
      <c r="J69" s="3" t="s">
        <v>161</v>
      </c>
    </row>
    <row r="70" spans="1:10" s="11" customFormat="1" ht="60" customHeight="1" x14ac:dyDescent="0.25">
      <c r="A70" s="10" t="s">
        <v>118</v>
      </c>
      <c r="B70" s="3" t="s">
        <v>34</v>
      </c>
      <c r="C70" s="3" t="s">
        <v>99</v>
      </c>
      <c r="D70" s="2">
        <v>1</v>
      </c>
      <c r="E70" s="2">
        <v>1</v>
      </c>
      <c r="F70" s="2">
        <v>1</v>
      </c>
      <c r="G70" s="2">
        <v>1</v>
      </c>
      <c r="H70" s="2">
        <v>1</v>
      </c>
      <c r="I70" s="24"/>
      <c r="J70" s="3" t="s">
        <v>172</v>
      </c>
    </row>
    <row r="71" spans="1:10" s="11" customFormat="1" ht="38.25" customHeight="1" x14ac:dyDescent="0.25">
      <c r="A71" s="10"/>
      <c r="B71" s="19" t="s">
        <v>35</v>
      </c>
      <c r="C71" s="3" t="s">
        <v>100</v>
      </c>
      <c r="D71" s="2">
        <v>1</v>
      </c>
      <c r="E71" s="2">
        <v>1</v>
      </c>
      <c r="F71" s="2">
        <v>1</v>
      </c>
      <c r="G71" s="2">
        <v>1</v>
      </c>
      <c r="H71" s="2">
        <v>0</v>
      </c>
      <c r="I71" s="25"/>
      <c r="J71" s="3"/>
    </row>
    <row r="72" spans="1:10" ht="13.5" customHeight="1" x14ac:dyDescent="0.25">
      <c r="A72" s="6" t="s">
        <v>123</v>
      </c>
      <c r="B72" s="7"/>
      <c r="C72" s="7"/>
      <c r="D72" s="7"/>
      <c r="E72" s="7"/>
      <c r="F72" s="7"/>
      <c r="G72" s="7"/>
      <c r="H72" s="7"/>
      <c r="I72" s="7"/>
      <c r="J72" s="8"/>
    </row>
    <row r="73" spans="1:10" s="11" customFormat="1" ht="96" customHeight="1" x14ac:dyDescent="0.25">
      <c r="A73" s="10" t="s">
        <v>119</v>
      </c>
      <c r="B73" s="3" t="s">
        <v>136</v>
      </c>
      <c r="C73" s="3" t="s">
        <v>101</v>
      </c>
      <c r="D73" s="2">
        <v>20</v>
      </c>
      <c r="E73" s="2">
        <v>9</v>
      </c>
      <c r="F73" s="2">
        <v>2</v>
      </c>
      <c r="G73" s="2">
        <v>7</v>
      </c>
      <c r="H73" s="2">
        <v>5</v>
      </c>
      <c r="I73" s="20">
        <v>0.99</v>
      </c>
      <c r="J73" s="3" t="s">
        <v>213</v>
      </c>
    </row>
    <row r="74" spans="1:10" s="11" customFormat="1" ht="72" x14ac:dyDescent="0.25">
      <c r="A74" s="10"/>
      <c r="B74" s="3" t="s">
        <v>36</v>
      </c>
      <c r="C74" s="3" t="s">
        <v>143</v>
      </c>
      <c r="D74" s="2">
        <v>80</v>
      </c>
      <c r="E74" s="2">
        <v>85</v>
      </c>
      <c r="F74" s="2">
        <v>50</v>
      </c>
      <c r="G74" s="2">
        <v>80</v>
      </c>
      <c r="H74" s="2">
        <v>80</v>
      </c>
      <c r="I74" s="21"/>
      <c r="J74" s="3" t="s">
        <v>192</v>
      </c>
    </row>
    <row r="75" spans="1:10" s="11" customFormat="1" ht="48" x14ac:dyDescent="0.25">
      <c r="A75" s="10"/>
      <c r="B75" s="3" t="s">
        <v>144</v>
      </c>
      <c r="C75" s="3" t="s">
        <v>102</v>
      </c>
      <c r="D75" s="2">
        <v>50</v>
      </c>
      <c r="E75" s="2">
        <v>0</v>
      </c>
      <c r="F75" s="2">
        <v>109</v>
      </c>
      <c r="G75" s="2">
        <v>0</v>
      </c>
      <c r="H75" s="2">
        <v>0</v>
      </c>
      <c r="I75" s="21"/>
      <c r="J75" s="3"/>
    </row>
    <row r="76" spans="1:10" s="11" customFormat="1" ht="96" x14ac:dyDescent="0.25">
      <c r="A76" s="10"/>
      <c r="B76" s="3" t="s">
        <v>37</v>
      </c>
      <c r="C76" s="3" t="s">
        <v>103</v>
      </c>
      <c r="D76" s="2">
        <v>37</v>
      </c>
      <c r="E76" s="2">
        <v>37</v>
      </c>
      <c r="F76" s="2">
        <v>37</v>
      </c>
      <c r="G76" s="2">
        <v>37</v>
      </c>
      <c r="H76" s="2">
        <v>37</v>
      </c>
      <c r="I76" s="21"/>
      <c r="J76" s="3" t="s">
        <v>167</v>
      </c>
    </row>
    <row r="77" spans="1:10" s="11" customFormat="1" ht="36" x14ac:dyDescent="0.25">
      <c r="A77" s="10"/>
      <c r="B77" s="12" t="s">
        <v>38</v>
      </c>
      <c r="C77" s="3" t="s">
        <v>104</v>
      </c>
      <c r="D77" s="2">
        <v>200</v>
      </c>
      <c r="E77" s="2">
        <v>90</v>
      </c>
      <c r="F77" s="2">
        <v>320</v>
      </c>
      <c r="G77" s="2">
        <v>384</v>
      </c>
      <c r="H77" s="2">
        <v>553</v>
      </c>
      <c r="I77" s="21"/>
      <c r="J77" s="3" t="s">
        <v>196</v>
      </c>
    </row>
    <row r="78" spans="1:10" s="11" customFormat="1" ht="36" x14ac:dyDescent="0.25">
      <c r="A78" s="10"/>
      <c r="B78" s="12"/>
      <c r="C78" s="3" t="s">
        <v>139</v>
      </c>
      <c r="D78" s="2" t="s">
        <v>126</v>
      </c>
      <c r="E78" s="2" t="s">
        <v>126</v>
      </c>
      <c r="F78" s="2">
        <v>82</v>
      </c>
      <c r="G78" s="2">
        <v>100</v>
      </c>
      <c r="H78" s="2">
        <v>98.75</v>
      </c>
      <c r="I78" s="21"/>
      <c r="J78" s="3" t="s">
        <v>197</v>
      </c>
    </row>
    <row r="79" spans="1:10" s="11" customFormat="1" ht="72" x14ac:dyDescent="0.25">
      <c r="A79" s="10" t="s">
        <v>120</v>
      </c>
      <c r="B79" s="3" t="s">
        <v>39</v>
      </c>
      <c r="C79" s="3" t="s">
        <v>129</v>
      </c>
      <c r="D79" s="2">
        <v>100</v>
      </c>
      <c r="E79" s="2">
        <v>21</v>
      </c>
      <c r="F79" s="2">
        <v>28</v>
      </c>
      <c r="G79" s="2">
        <v>153</v>
      </c>
      <c r="H79" s="2">
        <v>235</v>
      </c>
      <c r="I79" s="21"/>
      <c r="J79" s="3" t="s">
        <v>163</v>
      </c>
    </row>
    <row r="80" spans="1:10" s="11" customFormat="1" ht="15" customHeight="1" x14ac:dyDescent="0.25">
      <c r="A80" s="10"/>
      <c r="B80" s="14" t="s">
        <v>124</v>
      </c>
      <c r="C80" s="3" t="s">
        <v>105</v>
      </c>
      <c r="D80" s="2">
        <v>50</v>
      </c>
      <c r="E80" s="2">
        <v>21</v>
      </c>
      <c r="F80" s="2">
        <v>28</v>
      </c>
      <c r="G80" s="2">
        <v>57</v>
      </c>
      <c r="H80" s="2">
        <v>35</v>
      </c>
      <c r="I80" s="21"/>
      <c r="J80" s="3" t="s">
        <v>164</v>
      </c>
    </row>
    <row r="81" spans="1:10" s="11" customFormat="1" ht="35.25" customHeight="1" x14ac:dyDescent="0.25">
      <c r="A81" s="10"/>
      <c r="B81" s="14"/>
      <c r="C81" s="3" t="s">
        <v>106</v>
      </c>
      <c r="D81" s="2">
        <v>50</v>
      </c>
      <c r="E81" s="2">
        <v>21</v>
      </c>
      <c r="F81" s="2">
        <v>28</v>
      </c>
      <c r="G81" s="2">
        <v>218</v>
      </c>
      <c r="H81" s="2">
        <v>235</v>
      </c>
      <c r="I81" s="22"/>
      <c r="J81" s="3" t="s">
        <v>165</v>
      </c>
    </row>
    <row r="83" spans="1:10" ht="11.25" customHeight="1" x14ac:dyDescent="0.25"/>
    <row r="84" spans="1:10" hidden="1" x14ac:dyDescent="0.25"/>
    <row r="85" spans="1:10" hidden="1" x14ac:dyDescent="0.25"/>
    <row r="86" spans="1:10" hidden="1" x14ac:dyDescent="0.25"/>
  </sheetData>
  <mergeCells count="33">
    <mergeCell ref="I73:I81"/>
    <mergeCell ref="A1:J1"/>
    <mergeCell ref="A3:J3"/>
    <mergeCell ref="A38:J38"/>
    <mergeCell ref="A72:J72"/>
    <mergeCell ref="B20:B23"/>
    <mergeCell ref="B26:B28"/>
    <mergeCell ref="B31:B35"/>
    <mergeCell ref="B58:B59"/>
    <mergeCell ref="B49:B51"/>
    <mergeCell ref="A4:A18"/>
    <mergeCell ref="B43:B44"/>
    <mergeCell ref="B45:B46"/>
    <mergeCell ref="B47:B48"/>
    <mergeCell ref="B6:B7"/>
    <mergeCell ref="A19:A25"/>
    <mergeCell ref="A26:A29"/>
    <mergeCell ref="A52:A54"/>
    <mergeCell ref="A57:A64"/>
    <mergeCell ref="A56:J56"/>
    <mergeCell ref="A30:A35"/>
    <mergeCell ref="B41:B42"/>
    <mergeCell ref="A36:A37"/>
    <mergeCell ref="A39:A51"/>
    <mergeCell ref="I4:I37"/>
    <mergeCell ref="I39:I55"/>
    <mergeCell ref="I57:I71"/>
    <mergeCell ref="A79:A81"/>
    <mergeCell ref="B80:B81"/>
    <mergeCell ref="A73:A78"/>
    <mergeCell ref="B77:B78"/>
    <mergeCell ref="A65:A69"/>
    <mergeCell ref="A70:A71"/>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PGAR</vt:lpstr>
      <vt:lpstr>'SEGUIMIENTO PGAR'!Área_de_impresión</vt:lpstr>
      <vt:lpstr>'SEGUIMIENTO PGAR'!Títulos_a_imprimir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Usuario de Windows</cp:lastModifiedBy>
  <cp:lastPrinted>2016-03-13T22:10:18Z</cp:lastPrinted>
  <dcterms:created xsi:type="dcterms:W3CDTF">2016-02-08T21:22:49Z</dcterms:created>
  <dcterms:modified xsi:type="dcterms:W3CDTF">2021-04-12T13:48:43Z</dcterms:modified>
</cp:coreProperties>
</file>